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c733a184c54e7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aja 13 semanas" sheetId="1" r:id="R45a8429cf37545a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dd-mmm-yyyy"/>
    <x:numFmt numFmtId="201" formatCode="dd-mmm-yy"/>
    <x:numFmt numFmtId="202" formatCode="#,##0.00;(#,##0.00);&quot;–&quot;"/>
    <x:numFmt numFmtId="203" formatCode="0;(0);&quot;–&quot;"/>
  </x:numFmts>
  <x:fonts count="10">
    <x:font>
      <x:sz val="11"/>
      <x:name val="Carlito"/>
    </x:font>
    <x:font>
      <x:sz val="11"/>
      <x:color rgb="FF202C38"/>
      <x:name val="Arial"/>
    </x:font>
    <x:font>
      <x:b/>
      <x:sz val="16"/>
      <x:color rgb="FF202C38"/>
      <x:name val="Arial"/>
    </x:font>
    <x:font>
      <x:i/>
      <x:sz val="11"/>
      <x:color rgb="FF596573"/>
      <x:name val="Arial"/>
    </x:font>
    <x:font>
      <x:sz val="11"/>
      <x:color rgb="FF596573"/>
      <x:name val="Arial"/>
    </x:font>
    <x:font>
      <x:b/>
      <x:sz val="11"/>
      <x:color rgb="FFFFFFFF"/>
      <x:name val="Arial"/>
    </x:font>
    <x:font>
      <x:sz val="11"/>
      <x:color rgb="FF0000FF"/>
      <x:name val="Arial"/>
    </x:font>
    <x:font>
      <x:sz val="11"/>
      <x:color rgb="FF000000"/>
      <x:name val="Arial"/>
    </x:font>
    <x:font>
      <x:b/>
      <x:sz val="11"/>
      <x:color rgb="FF202C38"/>
      <x:name val="Arial"/>
    </x:font>
    <x:font>
      <x:b/>
      <x:sz val="11"/>
      <x:color rgb="FF000000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24476A"/>
      </x:patternFill>
    </x:fill>
    <x:fill>
      <x:patternFill patternType="solid">
        <x:fgColor rgb="FFFFF2CC"/>
      </x:patternFill>
    </x:fill>
    <x:fill>
      <x:patternFill patternType="solid">
        <x:fgColor rgb="FFF0F3F6"/>
      </x:patternFill>
    </x:fill>
  </x:fills>
  <x:borders count="6">
    <x:border/>
    <x:border>
      <x:bottom style="thin">
        <x:color rgb="FF24476A"/>
      </x:bottom>
    </x:border>
    <x:border>
      <x:top style="thin">
        <x:color rgb="FFC9D2DC"/>
      </x:top>
    </x:border>
    <x:border>
      <x:right style="thin">
        <x:color rgb="FFFFFFFF"/>
      </x:right>
    </x:border>
    <x:border>
      <x:left style="thin">
        <x:color rgb="FFFFFFFF"/>
      </x:left>
      <x:right style="thin">
        <x:color rgb="FFFFFFFF"/>
      </x:right>
    </x:border>
    <x:border>
      <x:left style="thin">
        <x:color rgb="FFFFFFFF"/>
      </x:left>
    </x:border>
  </x:borders>
  <x:cellStyleXfs count="1">
    <x:xf numFmtId="0" fontId="0" fillId="0" borderId="0"/>
  </x:cellStyleXfs>
  <x:cellXfs count="34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5" fillId="2" borderId="0" xfId="0" applyNumberFormat="1" applyFont="1" applyFill="1" applyBorder="1" applyAlignment="1">
      <x:alignment vertical="center"/>
    </x:xf>
    <x:xf numFmtId="0" fontId="5" fillId="2" borderId="0" xfId="0" applyNumberFormat="1" applyFont="1" applyFill="1" applyBorder="1" applyAlignment="1">
      <x:alignment horizontal="center" vertical="center"/>
    </x:xf>
    <x:xf numFmtId="0" fontId="1" fillId="0" borderId="0" xfId="0" applyNumberFormat="1" applyFont="1" applyFill="1" applyBorder="1" applyAlignment="1">
      <x:alignment horizontal="center" vertical="center"/>
    </x:xf>
    <x:xf numFmtId="201" fontId="5" fillId="2" borderId="0" xfId="0" applyNumberFormat="1" applyFont="1" applyFill="1" applyBorder="1" applyAlignment="1">
      <x:alignment horizontal="center" vertical="center"/>
    </x:xf>
    <x:xf numFmtId="201" fontId="1" fillId="0" borderId="0" xfId="0" applyNumberFormat="1" applyFont="1" applyFill="1" applyBorder="1" applyAlignment="1">
      <x:alignment horizontal="center" vertical="center"/>
    </x:xf>
    <x:xf numFmtId="200" fontId="1" fillId="3" borderId="0" xfId="0" applyNumberFormat="1" applyFont="1" applyFill="1" applyBorder="1" applyAlignment="1">
      <x:alignment vertical="center"/>
    </x:xf>
    <x:xf numFmtId="200" fontId="6" fillId="3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6" fillId="3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0" fontId="7" fillId="4" borderId="0" xfId="0" applyNumberFormat="1" applyFont="1" applyFill="1" applyBorder="1" applyAlignment="1">
      <x:alignment vertical="center"/>
    </x:xf>
    <x:xf numFmtId="0" fontId="7" fillId="4" borderId="0" xfId="0" applyNumberFormat="1" applyFont="1" applyFill="1" applyBorder="1" applyAlignment="1">
      <x:alignment horizontal="right" vertical="center"/>
    </x:xf>
    <x:xf numFmtId="202" fontId="6" fillId="3" borderId="0" xfId="0" applyNumberFormat="1" applyFont="1" applyFill="1" applyBorder="1" applyAlignment="1">
      <x:alignment vertical="center"/>
    </x:xf>
    <x:xf numFmtId="202" fontId="7" fillId="4" borderId="0" xfId="0" applyNumberFormat="1" applyFont="1" applyFill="1" applyBorder="1" applyAlignment="1">
      <x:alignment horizontal="right" vertical="center"/>
    </x:xf>
    <x:xf numFmtId="203" fontId="7" fillId="4" borderId="0" xfId="0" applyNumberFormat="1" applyFont="1" applyFill="1" applyBorder="1" applyAlignment="1">
      <x:alignment horizontal="right" vertical="center"/>
    </x:xf>
    <x:xf numFmtId="0" fontId="8" fillId="0" borderId="0" xfId="0" applyNumberFormat="1" applyFont="1" applyFill="1" applyBorder="1" applyAlignment="1">
      <x:alignment vertical="center"/>
    </x:xf>
    <x:xf numFmtId="202" fontId="9" fillId="4" borderId="0" xfId="0" applyNumberFormat="1" applyFont="1" applyFill="1" applyBorder="1" applyAlignment="1">
      <x:alignment horizontal="right" vertical="center"/>
    </x:xf>
    <x:xf numFmtId="0" fontId="8" fillId="0" borderId="2" xfId="0" applyNumberFormat="1" applyFont="1" applyFill="1" applyBorder="1" applyAlignment="1">
      <x:alignment vertical="center"/>
    </x:xf>
    <x:xf numFmtId="202" fontId="9" fillId="4" borderId="2" xfId="0" applyNumberFormat="1" applyFont="1" applyFill="1" applyBorder="1" applyAlignment="1">
      <x:alignment horizontal="right" vertical="center"/>
    </x:xf>
    <x:xf numFmtId="0" fontId="7" fillId="4" borderId="0" xfId="0" applyNumberFormat="1" applyFont="1" applyFill="1" applyBorder="1" applyAlignment="1">
      <x:alignment horizontal="right" vertical="center" wrapText="1"/>
    </x:xf>
    <x:xf numFmtId="201" fontId="5" fillId="2" borderId="3" xfId="0" applyNumberFormat="1" applyFont="1" applyFill="1" applyBorder="1" applyAlignment="1">
      <x:alignment horizontal="center" vertical="center"/>
    </x:xf>
    <x:xf numFmtId="201" fontId="5" fillId="2" borderId="4" xfId="0" applyNumberFormat="1" applyFont="1" applyFill="1" applyBorder="1" applyAlignment="1">
      <x:alignment horizontal="center" vertical="center"/>
    </x:xf>
    <x:xf numFmtId="201" fontId="5" fillId="2" borderId="5" xfId="0" applyNumberFormat="1" applyFont="1" applyFill="1" applyBorder="1" applyAlignment="1">
      <x:alignment horizontal="center" vertical="center"/>
    </x:xf>
    <x:xf numFmtId="0" fontId="6" fillId="3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6">
    <x:dxf>
      <x:font>
        <x:color rgb="FF9C0006"/>
      </x:font>
      <x:fill>
        <x:patternFill patternType="solid">
          <x:bgColor rgb="FFFCE4D6"/>
        </x:patternFill>
      </x:fill>
    </x:dxf>
    <x:dxf>
      <x:font>
        <x:color rgb="FF9C0006"/>
      </x:font>
      <x:fill>
        <x:patternFill patternType="solid">
          <x:bgColor rgb="FFFCE4D6"/>
        </x:patternFill>
      </x:fill>
    </x:dxf>
    <x:dxf>
      <x:font>
        <x:color rgb="FF9C0006"/>
      </x:font>
      <x:fill>
        <x:patternFill patternType="solid">
          <x:bgColor rgb="FFFCE4D6"/>
        </x:patternFill>
      </x:fill>
    </x:dxf>
    <x:dxf>
      <x:font>
        <x:color rgb="FF9C0006"/>
      </x:font>
      <x:fill>
        <x:patternFill patternType="solid">
          <x:bgColor rgb="FFFCE4D6"/>
        </x:patternFill>
      </x:fill>
    </x:dxf>
    <x:dxf>
      <x:font>
        <x:b/>
        <x:color rgb="FF9C0006"/>
      </x:font>
      <x:fill>
        <x:patternFill patternType="solid">
          <x:bgColor rgb="FFFCE4D6"/>
        </x:patternFill>
      </x:fill>
    </x:dxf>
    <x:dxf>
      <x:font>
        <x:color rgb="FF9C0006"/>
      </x:font>
      <x:fill>
        <x:patternFill patternType="solid">
          <x:bgColor rgb="FFFCE4D6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350c2e45c144ef5" /><Relationship Type="http://schemas.openxmlformats.org/officeDocument/2006/relationships/theme" Target="/xl/theme/theme1.xml" Id="R61713484e3534b96" /><Relationship Type="http://schemas.openxmlformats.org/officeDocument/2006/relationships/sharedStrings" Target="/xl/sharedStrings.xml" Id="R56cf4737fb4b4002" /><Relationship Type="http://schemas.openxmlformats.org/officeDocument/2006/relationships/worksheet" Target="/xl/worksheets/sheet1.xml" Id="R45a8429cf37545a8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24476A"/>
  </x:sheetPr>
  <x:sheetViews>
    <x:sheetView showGridLines="0" workbookViewId="0">
      <x:pane xSplit="1" ySplit="13" topLeftCell="B14" activePane="bottomRight" state="frozen"/>
    </x:sheetView>
  </x:sheetViews>
  <x:sheetFormatPr defaultRowHeight="15"/>
  <x:cols>
    <x:col min="1" max="1" width="36" hidden="0" customWidth="1"/>
    <x:col min="2" max="2" width="17" hidden="0" customWidth="1"/>
    <x:col min="3" max="3" width="17" hidden="0" customWidth="1"/>
    <x:col min="4" max="4" width="17" hidden="0" customWidth="1"/>
    <x:col min="5" max="5" width="17" hidden="0" customWidth="1"/>
    <x:col min="6" max="6" width="17" hidden="0" customWidth="1"/>
    <x:col min="7" max="7" width="17" hidden="0" customWidth="1"/>
    <x:col min="8" max="8" width="17" hidden="0" customWidth="1"/>
    <x:col min="9" max="9" width="17" hidden="0" customWidth="1"/>
    <x:col min="10" max="10" width="17" hidden="0" customWidth="1"/>
    <x:col min="11" max="11" width="17" hidden="0" customWidth="1"/>
    <x:col min="12" max="12" width="17" hidden="0" customWidth="1"/>
    <x:col min="13" max="13" width="17" hidden="0" customWidth="1"/>
    <x:col min="14" max="14" width="17" hidden="0" customWidth="1"/>
  </x:cols>
  <x:sheetData>
    <x:row r="1" ht="24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</x:row>
    <x:row r="2" ht="24" customHeight="1">
      <x:c r="A2" s="3" t="str">
        <x:v>Flujo de caja de 13 semanas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</x:row>
    <x:row r="3" ht="24" customHeight="1">
      <x:c r="A3" s="4"/>
      <x:c r="B3" s="4"/>
      <x:c r="C3" s="4"/>
      <x:c r="D3" s="4"/>
      <x:c r="E3" s="4"/>
      <x:c r="F3" s="4"/>
      <x:c r="G3" s="4"/>
      <x:c r="H3" s="4"/>
      <x:c r="I3" s="4"/>
      <x:c r="J3" s="4"/>
      <x:c r="K3" s="4"/>
      <x:c r="L3" s="4"/>
      <x:c r="M3" s="4"/>
      <x:c r="N3" s="4"/>
    </x:row>
    <x:row r="4" ht="24" customHeight="1">
      <x:c r="A4" s="2" t="str">
        <x:v>Lunes de la primera semana</x:v>
      </x:c>
      <x:c r="B4" s="15" t="n">
        <x:v>46279</x:v>
      </x:c>
      <x:c r="C4" s="2"/>
      <x:c r="D4" s="2" t="str">
        <x:v>Moneda</x:v>
      </x:c>
      <x:c r="E4" s="17" t="str">
        <x:v>u. m.</x:v>
      </x:c>
      <x:c r="F4" s="2"/>
      <x:c r="G4" s="2" t="str">
        <x:v>Saldo inicial</x:v>
      </x:c>
      <x:c r="H4" s="2"/>
      <x:c r="I4" s="21" t="n">
        <x:v>1000</x:v>
      </x:c>
      <x:c r="J4" s="2"/>
      <x:c r="K4" s="2"/>
      <x:c r="L4" s="2"/>
      <x:c r="M4" s="2"/>
      <x:c r="N4" s="2"/>
    </x:row>
    <x:row r="5" ht="24" customHeight="1">
      <x:c r="A5" s="6" t="str">
        <x:v>Ejemplo ficticio: 4 semanas completas y 9 pendientes. Cambia fechas, importes y reservas antes de usar.</x:v>
      </x:c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</x:row>
    <x:row r="6" ht="24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</x:row>
    <x:row r="7" ht="24" customHeight="1">
      <x:c r="A7" s="9" t="str">
        <x:v>Resumen del horizonte completo</x:v>
      </x:c>
      <x:c r="B7" s="10" t="str">
        <x:v>Valor</x:v>
      </x:c>
      <x:c r="C7" s="2"/>
      <x:c r="D7" s="2"/>
      <x:c r="E7" s="2"/>
      <x:c r="F7" s="2"/>
      <x:c r="G7" s="2"/>
      <x:c r="H7" s="2"/>
      <x:c r="I7" s="2"/>
      <x:c r="J7" s="2"/>
      <x:c r="K7" s="2"/>
      <x:c r="L7" s="2"/>
      <x:c r="M7" s="2"/>
      <x:c r="N7" s="2"/>
    </x:row>
    <x:row r="8" ht="24" customHeight="1">
      <x:c r="A8" s="2" t="str">
        <x:v>Saldo al final de la semana 13</x:v>
      </x:c>
      <x:c r="B8" s="22" t="str">
        <x:f>N18</x:f>
        <x:v>n.a.</x:v>
      </x:c>
      <x:c r="C8" s="2"/>
      <x:c r="D8" s="7" t="str">
        <x:v>n.a. = dato pendiente o inválido. No se presenta un resumen parcial como completo.</x:v>
      </x:c>
      <x:c r="E8" s="2"/>
      <x:c r="F8" s="2"/>
      <x:c r="G8" s="2"/>
      <x:c r="H8" s="2"/>
      <x:c r="I8" s="2"/>
      <x:c r="J8" s="2"/>
      <x:c r="K8" s="2"/>
      <x:c r="L8" s="2"/>
      <x:c r="M8" s="2"/>
      <x:c r="N8" s="2"/>
    </x:row>
    <x:row r="9" ht="24" customHeight="1">
      <x:c r="A9" s="2" t="str">
        <x:v>Saldo mínimo de las 13 semanas</x:v>
      </x:c>
      <x:c r="B9" s="22" t="str">
        <x:f>IF(COUNT(B18:N18)=13,MIN(B18:N18),"n.a.")</x:f>
        <x:v>n.a.</x:v>
      </x:c>
      <x:c r="C9" s="2"/>
      <x:c r="D9" s="7" t="str">
        <x:v>Los cierres semanales pueden ocultar faltantes entre lunes y viernes. Revisa vencimientos diarios.</x:v>
      </x:c>
      <x:c r="E9" s="2"/>
      <x:c r="F9" s="2"/>
      <x:c r="G9" s="2"/>
      <x:c r="H9" s="2"/>
      <x:c r="I9" s="2"/>
      <x:c r="J9" s="2"/>
      <x:c r="K9" s="2"/>
      <x:c r="L9" s="2"/>
      <x:c r="M9" s="2"/>
      <x:c r="N9" s="2"/>
    </x:row>
    <x:row r="10" ht="24" customHeight="1">
      <x:c r="A10" s="2" t="str">
        <x:v>Semanas por debajo de reserva</x:v>
      </x:c>
      <x:c r="B10" s="23" t="str">
        <x:f>IF(COUNT(B19:N19)=13,COUNTIFS(B19:N19,"&lt;0"),"n.a.")</x:f>
        <x:v>n.a.</x:v>
      </x:c>
      <x:c r="C10" s="2"/>
      <x:c r="D10" s="7" t="str">
        <x:v>La reserva no se resta del saldo: es un mínimo para comparar, no otro pago.</x:v>
      </x:c>
      <x:c r="E10" s="2"/>
      <x:c r="F10" s="2"/>
      <x:c r="G10" s="2"/>
      <x:c r="H10" s="2"/>
      <x:c r="I10" s="2"/>
      <x:c r="J10" s="2"/>
      <x:c r="K10" s="2"/>
      <x:c r="L10" s="2"/>
      <x:c r="M10" s="2"/>
      <x:c r="N10" s="2"/>
    </x:row>
    <x:row r="11" ht="24" customHeight="1">
      <x:c r="A11" s="2"/>
      <x:c r="B11" s="2"/>
      <x:c r="C11" s="2"/>
      <x:c r="D11" s="2"/>
      <x:c r="E11" s="2"/>
      <x:c r="F11" s="2"/>
      <x:c r="G11" s="2"/>
      <x:c r="H11" s="2"/>
      <x:c r="I11" s="2"/>
      <x:c r="J11" s="2"/>
      <x:c r="K11" s="2"/>
      <x:c r="L11" s="2"/>
      <x:c r="M11" s="2"/>
      <x:c r="N11" s="2"/>
    </x:row>
    <x:row r="12" ht="24" customHeight="1">
      <x:c r="A12" s="9" t="str">
        <x:v>Semana que empieza el lunes</x:v>
      </x:c>
      <x:c r="B12" s="29" t="n">
        <x:f>IF(ISNUMBER($B$4),IF(AND($B$4&gt;0,MOD($B$4,1)=0,WEEKDAY($B$4,2)=1),$B$4,"n.a."),"n.a.")</x:f>
        <x:v>46279</x:v>
      </x:c>
      <x:c r="C12" s="30" t="n">
        <x:f>IF(ISNUMBER(B12),B12+7,"n.a.")</x:f>
        <x:v>46286</x:v>
      </x:c>
      <x:c r="D12" s="30" t="n">
        <x:f>IF(ISNUMBER(C12),C12+7,"n.a.")</x:f>
        <x:v>46293</x:v>
      </x:c>
      <x:c r="E12" s="30" t="n">
        <x:f>IF(ISNUMBER(D12),D12+7,"n.a.")</x:f>
        <x:v>46300</x:v>
      </x:c>
      <x:c r="F12" s="30" t="n">
        <x:f>IF(ISNUMBER(E12),E12+7,"n.a.")</x:f>
        <x:v>46307</x:v>
      </x:c>
      <x:c r="G12" s="30" t="n">
        <x:f>IF(ISNUMBER(F12),F12+7,"n.a.")</x:f>
        <x:v>46314</x:v>
      </x:c>
      <x:c r="H12" s="30" t="n">
        <x:f>IF(ISNUMBER(G12),G12+7,"n.a.")</x:f>
        <x:v>46321</x:v>
      </x:c>
      <x:c r="I12" s="30" t="n">
        <x:f>IF(ISNUMBER(H12),H12+7,"n.a.")</x:f>
        <x:v>46328</x:v>
      </x:c>
      <x:c r="J12" s="30" t="n">
        <x:f>IF(ISNUMBER(I12),I12+7,"n.a.")</x:f>
        <x:v>46335</x:v>
      </x:c>
      <x:c r="K12" s="30" t="n">
        <x:f>IF(ISNUMBER(J12),J12+7,"n.a.")</x:f>
        <x:v>46342</x:v>
      </x:c>
      <x:c r="L12" s="30" t="n">
        <x:f>IF(ISNUMBER(K12),K12+7,"n.a.")</x:f>
        <x:v>46349</x:v>
      </x:c>
      <x:c r="M12" s="30" t="n">
        <x:f>IF(ISNUMBER(L12),L12+7,"n.a.")</x:f>
        <x:v>46356</x:v>
      </x:c>
      <x:c r="N12" s="31" t="n">
        <x:f>IF(ISNUMBER(M12),M12+7,"n.a.")</x:f>
        <x:v>46363</x:v>
      </x:c>
    </x:row>
    <x:row r="13" ht="24" customHeight="1">
      <x:c r="A13" s="2" t="str">
        <x:v>Termina el domingo</x:v>
      </x:c>
      <x:c r="B13" s="13" t="n">
        <x:f>IF(ISNUMBER(B12),B12+6,"n.a.")</x:f>
        <x:v>46285</x:v>
      </x:c>
      <x:c r="C13" s="13" t="n">
        <x:f>IF(ISNUMBER(C12),C12+6,"n.a.")</x:f>
        <x:v>46292</x:v>
      </x:c>
      <x:c r="D13" s="13" t="n">
        <x:f>IF(ISNUMBER(D12),D12+6,"n.a.")</x:f>
        <x:v>46299</x:v>
      </x:c>
      <x:c r="E13" s="13" t="n">
        <x:f>IF(ISNUMBER(E12),E12+6,"n.a.")</x:f>
        <x:v>46306</x:v>
      </x:c>
      <x:c r="F13" s="13" t="n">
        <x:f>IF(ISNUMBER(F12),F12+6,"n.a.")</x:f>
        <x:v>46313</x:v>
      </x:c>
      <x:c r="G13" s="13" t="n">
        <x:f>IF(ISNUMBER(G12),G12+6,"n.a.")</x:f>
        <x:v>46320</x:v>
      </x:c>
      <x:c r="H13" s="13" t="n">
        <x:f>IF(ISNUMBER(H12),H12+6,"n.a.")</x:f>
        <x:v>46327</x:v>
      </x:c>
      <x:c r="I13" s="13" t="n">
        <x:f>IF(ISNUMBER(I12),I12+6,"n.a.")</x:f>
        <x:v>46334</x:v>
      </x:c>
      <x:c r="J13" s="13" t="n">
        <x:f>IF(ISNUMBER(J12),J12+6,"n.a.")</x:f>
        <x:v>46341</x:v>
      </x:c>
      <x:c r="K13" s="13" t="n">
        <x:f>IF(ISNUMBER(K12),K12+6,"n.a.")</x:f>
        <x:v>46348</x:v>
      </x:c>
      <x:c r="L13" s="13" t="n">
        <x:f>IF(ISNUMBER(L12),L12+6,"n.a.")</x:f>
        <x:v>46355</x:v>
      </x:c>
      <x:c r="M13" s="13" t="n">
        <x:f>IF(ISNUMBER(M12),M12+6,"n.a.")</x:f>
        <x:v>46362</x:v>
      </x:c>
      <x:c r="N13" s="13" t="n">
        <x:f>IF(ISNUMBER(N12),N12+6,"n.a.")</x:f>
        <x:v>46369</x:v>
      </x:c>
    </x:row>
    <x:row r="14" ht="24" customHeight="1">
      <x:c r="A14" s="2" t="str">
        <x:v>Saldo inicial</x:v>
      </x:c>
      <x:c r="B14" s="22" t="n">
        <x:f>IF(AND(ISNUMBER($I$4),ISNUMBER(B12)),$I$4,"n.a.")</x:f>
        <x:v>1000</x:v>
      </x:c>
      <x:c r="C14" s="22" t="n">
        <x:f>IF(ISNUMBER(C12),B18,"n.a.")</x:f>
        <x:v>1300</x:v>
      </x:c>
      <x:c r="D14" s="22" t="n">
        <x:f>IF(ISNUMBER(D12),C18,"n.a.")</x:f>
        <x:v>800</x:v>
      </x:c>
      <x:c r="E14" s="22" t="n">
        <x:f>IF(ISNUMBER(E12),D18,"n.a.")</x:f>
        <x:v>200</x:v>
      </x:c>
      <x:c r="F14" s="22" t="n">
        <x:f>IF(ISNUMBER(F12),E18,"n.a.")</x:f>
        <x:v>900</x:v>
      </x:c>
      <x:c r="G14" s="22" t="str">
        <x:f>IF(ISNUMBER(G12),F18,"n.a.")</x:f>
        <x:v>n.a.</x:v>
      </x:c>
      <x:c r="H14" s="22" t="str">
        <x:f>IF(ISNUMBER(H12),G18,"n.a.")</x:f>
        <x:v>n.a.</x:v>
      </x:c>
      <x:c r="I14" s="22" t="str">
        <x:f>IF(ISNUMBER(I12),H18,"n.a.")</x:f>
        <x:v>n.a.</x:v>
      </x:c>
      <x:c r="J14" s="22" t="str">
        <x:f>IF(ISNUMBER(J12),I18,"n.a.")</x:f>
        <x:v>n.a.</x:v>
      </x:c>
      <x:c r="K14" s="22" t="str">
        <x:f>IF(ISNUMBER(K12),J18,"n.a.")</x:f>
        <x:v>n.a.</x:v>
      </x:c>
      <x:c r="L14" s="22" t="str">
        <x:f>IF(ISNUMBER(L12),K18,"n.a.")</x:f>
        <x:v>n.a.</x:v>
      </x:c>
      <x:c r="M14" s="22" t="str">
        <x:f>IF(ISNUMBER(M12),L18,"n.a.")</x:f>
        <x:v>n.a.</x:v>
      </x:c>
      <x:c r="N14" s="22" t="str">
        <x:f>IF(ISNUMBER(N12),M18,"n.a.")</x:f>
        <x:v>n.a.</x:v>
      </x:c>
    </x:row>
    <x:row r="15" ht="24" customHeight="1">
      <x:c r="A15" s="2" t="str">
        <x:v>Entradas de dinero</x:v>
      </x:c>
      <x:c r="B15" s="22" t="n">
        <x:f>B28</x:f>
        <x:v>900</x:v>
      </x:c>
      <x:c r="C15" s="22" t="n">
        <x:f>C28</x:f>
        <x:v>700</x:v>
      </x:c>
      <x:c r="D15" s="22" t="n">
        <x:f>D28</x:f>
        <x:v>600</x:v>
      </x:c>
      <x:c r="E15" s="22" t="n">
        <x:f>E28</x:f>
        <x:v>1400</x:v>
      </x:c>
      <x:c r="F15" s="22" t="str">
        <x:f>F28</x:f>
        <x:v>n.a.</x:v>
      </x:c>
      <x:c r="G15" s="22" t="str">
        <x:f>G28</x:f>
        <x:v>n.a.</x:v>
      </x:c>
      <x:c r="H15" s="22" t="str">
        <x:f>H28</x:f>
        <x:v>n.a.</x:v>
      </x:c>
      <x:c r="I15" s="22" t="str">
        <x:f>I28</x:f>
        <x:v>n.a.</x:v>
      </x:c>
      <x:c r="J15" s="22" t="str">
        <x:f>J28</x:f>
        <x:v>n.a.</x:v>
      </x:c>
      <x:c r="K15" s="22" t="str">
        <x:f>K28</x:f>
        <x:v>n.a.</x:v>
      </x:c>
      <x:c r="L15" s="22" t="str">
        <x:f>L28</x:f>
        <x:v>n.a.</x:v>
      </x:c>
      <x:c r="M15" s="22" t="str">
        <x:f>M28</x:f>
        <x:v>n.a.</x:v>
      </x:c>
      <x:c r="N15" s="22" t="str">
        <x:f>N28</x:f>
        <x:v>n.a.</x:v>
      </x:c>
    </x:row>
    <x:row r="16" ht="24" customHeight="1">
      <x:c r="A16" s="2" t="str">
        <x:v>Pagos</x:v>
      </x:c>
      <x:c r="B16" s="22" t="n">
        <x:f>B41</x:f>
        <x:v>600</x:v>
      </x:c>
      <x:c r="C16" s="22" t="n">
        <x:f>C41</x:f>
        <x:v>1200</x:v>
      </x:c>
      <x:c r="D16" s="22" t="n">
        <x:f>D41</x:f>
        <x:v>1200</x:v>
      </x:c>
      <x:c r="E16" s="22" t="n">
        <x:f>E41</x:f>
        <x:v>700</x:v>
      </x:c>
      <x:c r="F16" s="22" t="str">
        <x:f>F41</x:f>
        <x:v>n.a.</x:v>
      </x:c>
      <x:c r="G16" s="22" t="str">
        <x:f>G41</x:f>
        <x:v>n.a.</x:v>
      </x:c>
      <x:c r="H16" s="22" t="str">
        <x:f>H41</x:f>
        <x:v>n.a.</x:v>
      </x:c>
      <x:c r="I16" s="22" t="str">
        <x:f>I41</x:f>
        <x:v>n.a.</x:v>
      </x:c>
      <x:c r="J16" s="22" t="str">
        <x:f>J41</x:f>
        <x:v>n.a.</x:v>
      </x:c>
      <x:c r="K16" s="22" t="str">
        <x:f>K41</x:f>
        <x:v>n.a.</x:v>
      </x:c>
      <x:c r="L16" s="22" t="str">
        <x:f>L41</x:f>
        <x:v>n.a.</x:v>
      </x:c>
      <x:c r="M16" s="22" t="str">
        <x:f>M41</x:f>
        <x:v>n.a.</x:v>
      </x:c>
      <x:c r="N16" s="22" t="str">
        <x:f>N41</x:f>
        <x:v>n.a.</x:v>
      </x:c>
    </x:row>
    <x:row r="17" ht="24" customHeight="1">
      <x:c r="A17" s="2" t="str">
        <x:v>Flujo neto semanal</x:v>
      </x:c>
      <x:c r="B17" s="22" t="n">
        <x:f>IF(COUNT(B15:B16)=2,B15-B16,"n.a.")</x:f>
        <x:v>300</x:v>
      </x:c>
      <x:c r="C17" s="22" t="n">
        <x:f>IF(COUNT(C15:C16)=2,C15-C16,"n.a.")</x:f>
        <x:v>-500</x:v>
      </x:c>
      <x:c r="D17" s="22" t="n">
        <x:f>IF(COUNT(D15:D16)=2,D15-D16,"n.a.")</x:f>
        <x:v>-600</x:v>
      </x:c>
      <x:c r="E17" s="22" t="n">
        <x:f>IF(COUNT(E15:E16)=2,E15-E16,"n.a.")</x:f>
        <x:v>700</x:v>
      </x:c>
      <x:c r="F17" s="22" t="str">
        <x:f>IF(COUNT(F15:F16)=2,F15-F16,"n.a.")</x:f>
        <x:v>n.a.</x:v>
      </x:c>
      <x:c r="G17" s="22" t="str">
        <x:f>IF(COUNT(G15:G16)=2,G15-G16,"n.a.")</x:f>
        <x:v>n.a.</x:v>
      </x:c>
      <x:c r="H17" s="22" t="str">
        <x:f>IF(COUNT(H15:H16)=2,H15-H16,"n.a.")</x:f>
        <x:v>n.a.</x:v>
      </x:c>
      <x:c r="I17" s="22" t="str">
        <x:f>IF(COUNT(I15:I16)=2,I15-I16,"n.a.")</x:f>
        <x:v>n.a.</x:v>
      </x:c>
      <x:c r="J17" s="22" t="str">
        <x:f>IF(COUNT(J15:J16)=2,J15-J16,"n.a.")</x:f>
        <x:v>n.a.</x:v>
      </x:c>
      <x:c r="K17" s="22" t="str">
        <x:f>IF(COUNT(K15:K16)=2,K15-K16,"n.a.")</x:f>
        <x:v>n.a.</x:v>
      </x:c>
      <x:c r="L17" s="22" t="str">
        <x:f>IF(COUNT(L15:L16)=2,L15-L16,"n.a.")</x:f>
        <x:v>n.a.</x:v>
      </x:c>
      <x:c r="M17" s="22" t="str">
        <x:f>IF(COUNT(M15:M16)=2,M15-M16,"n.a.")</x:f>
        <x:v>n.a.</x:v>
      </x:c>
      <x:c r="N17" s="22" t="str">
        <x:f>IF(COUNT(N15:N16)=2,N15-N16,"n.a.")</x:f>
        <x:v>n.a.</x:v>
      </x:c>
    </x:row>
    <x:row r="18" ht="24" customHeight="1">
      <x:c r="A18" s="26" t="str">
        <x:v>Saldo final</x:v>
      </x:c>
      <x:c r="B18" s="27" t="n">
        <x:f>IF(AND(ISNUMBER(B14),ISNUMBER(B17)),SUM(B14,B17),"n.a.")</x:f>
        <x:v>1300</x:v>
      </x:c>
      <x:c r="C18" s="27" t="n">
        <x:f>IF(AND(ISNUMBER(C14),ISNUMBER(C17)),SUM(C14,C17),"n.a.")</x:f>
        <x:v>800</x:v>
      </x:c>
      <x:c r="D18" s="27" t="n">
        <x:f>IF(AND(ISNUMBER(D14),ISNUMBER(D17)),SUM(D14,D17),"n.a.")</x:f>
        <x:v>200</x:v>
      </x:c>
      <x:c r="E18" s="27" t="n">
        <x:f>IF(AND(ISNUMBER(E14),ISNUMBER(E17)),SUM(E14,E17),"n.a.")</x:f>
        <x:v>900</x:v>
      </x:c>
      <x:c r="F18" s="27" t="str">
        <x:f>IF(AND(ISNUMBER(F14),ISNUMBER(F17)),SUM(F14,F17),"n.a.")</x:f>
        <x:v>n.a.</x:v>
      </x:c>
      <x:c r="G18" s="27" t="str">
        <x:f>IF(AND(ISNUMBER(G14),ISNUMBER(G17)),SUM(G14,G17),"n.a.")</x:f>
        <x:v>n.a.</x:v>
      </x:c>
      <x:c r="H18" s="27" t="str">
        <x:f>IF(AND(ISNUMBER(H14),ISNUMBER(H17)),SUM(H14,H17),"n.a.")</x:f>
        <x:v>n.a.</x:v>
      </x:c>
      <x:c r="I18" s="27" t="str">
        <x:f>IF(AND(ISNUMBER(I14),ISNUMBER(I17)),SUM(I14,I17),"n.a.")</x:f>
        <x:v>n.a.</x:v>
      </x:c>
      <x:c r="J18" s="27" t="str">
        <x:f>IF(AND(ISNUMBER(J14),ISNUMBER(J17)),SUM(J14,J17),"n.a.")</x:f>
        <x:v>n.a.</x:v>
      </x:c>
      <x:c r="K18" s="27" t="str">
        <x:f>IF(AND(ISNUMBER(K14),ISNUMBER(K17)),SUM(K14,K17),"n.a.")</x:f>
        <x:v>n.a.</x:v>
      </x:c>
      <x:c r="L18" s="27" t="str">
        <x:f>IF(AND(ISNUMBER(L14),ISNUMBER(L17)),SUM(L14,L17),"n.a.")</x:f>
        <x:v>n.a.</x:v>
      </x:c>
      <x:c r="M18" s="27" t="str">
        <x:f>IF(AND(ISNUMBER(M14),ISNUMBER(M17)),SUM(M14,M17),"n.a.")</x:f>
        <x:v>n.a.</x:v>
      </x:c>
      <x:c r="N18" s="27" t="str">
        <x:f>IF(AND(ISNUMBER(N14),ISNUMBER(N17)),SUM(N14,N17),"n.a.")</x:f>
        <x:v>n.a.</x:v>
      </x:c>
    </x:row>
    <x:row r="19" ht="24" customHeight="1">
      <x:c r="A19" s="2" t="str">
        <x:v>Diferencia frente a reserva</x:v>
      </x:c>
      <x:c r="B19" s="22" t="n">
        <x:f>IF(AND(ISNUMBER(B18),ISNUMBER(B43)),IF(B43&lt;0,"n.a.",B18-B43),"n.a.")</x:f>
        <x:v>900</x:v>
      </x:c>
      <x:c r="C19" s="22" t="n">
        <x:f>IF(AND(ISNUMBER(C18),ISNUMBER(C43)),IF(C43&lt;0,"n.a.",C18-C43),"n.a.")</x:f>
        <x:v>400</x:v>
      </x:c>
      <x:c r="D19" s="22" t="n">
        <x:f>IF(AND(ISNUMBER(D18),ISNUMBER(D43)),IF(D43&lt;0,"n.a.",D18-D43),"n.a.")</x:f>
        <x:v>-200</x:v>
      </x:c>
      <x:c r="E19" s="22" t="n">
        <x:f>IF(AND(ISNUMBER(E18),ISNUMBER(E43)),IF(E43&lt;0,"n.a.",E18-E43),"n.a.")</x:f>
        <x:v>500</x:v>
      </x:c>
      <x:c r="F19" s="22" t="str">
        <x:f>IF(AND(ISNUMBER(F18),ISNUMBER(F43)),IF(F43&lt;0,"n.a.",F18-F43),"n.a.")</x:f>
        <x:v>n.a.</x:v>
      </x:c>
      <x:c r="G19" s="22" t="str">
        <x:f>IF(AND(ISNUMBER(G18),ISNUMBER(G43)),IF(G43&lt;0,"n.a.",G18-G43),"n.a.")</x:f>
        <x:v>n.a.</x:v>
      </x:c>
      <x:c r="H19" s="22" t="str">
        <x:f>IF(AND(ISNUMBER(H18),ISNUMBER(H43)),IF(H43&lt;0,"n.a.",H18-H43),"n.a.")</x:f>
        <x:v>n.a.</x:v>
      </x:c>
      <x:c r="I19" s="22" t="str">
        <x:f>IF(AND(ISNUMBER(I18),ISNUMBER(I43)),IF(I43&lt;0,"n.a.",I18-I43),"n.a.")</x:f>
        <x:v>n.a.</x:v>
      </x:c>
      <x:c r="J19" s="22" t="str">
        <x:f>IF(AND(ISNUMBER(J18),ISNUMBER(J43)),IF(J43&lt;0,"n.a.",J18-J43),"n.a.")</x:f>
        <x:v>n.a.</x:v>
      </x:c>
      <x:c r="K19" s="22" t="str">
        <x:f>IF(AND(ISNUMBER(K18),ISNUMBER(K43)),IF(K43&lt;0,"n.a.",K18-K43),"n.a.")</x:f>
        <x:v>n.a.</x:v>
      </x:c>
      <x:c r="L19" s="22" t="str">
        <x:f>IF(AND(ISNUMBER(L18),ISNUMBER(L43)),IF(L43&lt;0,"n.a.",L18-L43),"n.a.")</x:f>
        <x:v>n.a.</x:v>
      </x:c>
      <x:c r="M19" s="22" t="str">
        <x:f>IF(AND(ISNUMBER(M18),ISNUMBER(M43)),IF(M43&lt;0,"n.a.",M18-M43),"n.a.")</x:f>
        <x:v>n.a.</x:v>
      </x:c>
      <x:c r="N19" s="22" t="str">
        <x:f>IF(AND(ISNUMBER(N18),ISNUMBER(N43)),IF(N43&lt;0,"n.a.",N18-N43),"n.a.")</x:f>
        <x:v>n.a.</x:v>
      </x:c>
    </x:row>
    <x:row r="20" ht="39" customHeight="1">
      <x:c r="A20" s="2" t="str">
        <x:v>Estado de caja</x:v>
      </x:c>
      <x:c r="B20" s="28" t="str">
        <x:f>IF(NOT(ISNUMBER(B12)),"Revisar fecha",IF(COUNT(B15:B16)&lt;&gt;2,"Completar importes",IF(NOT(ISNUMBER(B18)),"Revisar saldo previo",IF(NOT(ISNUMBER(B19)),"Revisar reserva",IF(B18&lt;0,"Caja negativa",IF(B19&lt;0,"Bajo reserva","Reserva cubierta"))))))</x:f>
        <x:v>Reserva cubierta</x:v>
      </x:c>
      <x:c r="C20" s="28" t="str">
        <x:f>IF(NOT(ISNUMBER(C12)),"Revisar fecha",IF(COUNT(C15:C16)&lt;&gt;2,"Completar importes",IF(NOT(ISNUMBER(C18)),"Revisar saldo previo",IF(NOT(ISNUMBER(C19)),"Revisar reserva",IF(C18&lt;0,"Caja negativa",IF(C19&lt;0,"Bajo reserva","Reserva cubierta"))))))</x:f>
        <x:v>Reserva cubierta</x:v>
      </x:c>
      <x:c r="D20" s="28" t="str">
        <x:f>IF(NOT(ISNUMBER(D12)),"Revisar fecha",IF(COUNT(D15:D16)&lt;&gt;2,"Completar importes",IF(NOT(ISNUMBER(D18)),"Revisar saldo previo",IF(NOT(ISNUMBER(D19)),"Revisar reserva",IF(D18&lt;0,"Caja negativa",IF(D19&lt;0,"Bajo reserva","Reserva cubierta"))))))</x:f>
        <x:v>Bajo reserva</x:v>
      </x:c>
      <x:c r="E20" s="28" t="str">
        <x:f>IF(NOT(ISNUMBER(E12)),"Revisar fecha",IF(COUNT(E15:E16)&lt;&gt;2,"Completar importes",IF(NOT(ISNUMBER(E18)),"Revisar saldo previo",IF(NOT(ISNUMBER(E19)),"Revisar reserva",IF(E18&lt;0,"Caja negativa",IF(E19&lt;0,"Bajo reserva","Reserva cubierta"))))))</x:f>
        <x:v>Reserva cubierta</x:v>
      </x:c>
      <x:c r="F20" s="28" t="str">
        <x:f>IF(NOT(ISNUMBER(F12)),"Revisar fecha",IF(COUNT(F15:F16)&lt;&gt;2,"Completar importes",IF(NOT(ISNUMBER(F18)),"Revisar saldo previo",IF(NOT(ISNUMBER(F19)),"Revisar reserva",IF(F18&lt;0,"Caja negativa",IF(F19&lt;0,"Bajo reserva","Reserva cubierta"))))))</x:f>
        <x:v>Completar importes</x:v>
      </x:c>
      <x:c r="G20" s="28" t="str">
        <x:f>IF(NOT(ISNUMBER(G12)),"Revisar fecha",IF(COUNT(G15:G16)&lt;&gt;2,"Completar importes",IF(NOT(ISNUMBER(G18)),"Revisar saldo previo",IF(NOT(ISNUMBER(G19)),"Revisar reserva",IF(G18&lt;0,"Caja negativa",IF(G19&lt;0,"Bajo reserva","Reserva cubierta"))))))</x:f>
        <x:v>Completar importes</x:v>
      </x:c>
      <x:c r="H20" s="28" t="str">
        <x:f>IF(NOT(ISNUMBER(H12)),"Revisar fecha",IF(COUNT(H15:H16)&lt;&gt;2,"Completar importes",IF(NOT(ISNUMBER(H18)),"Revisar saldo previo",IF(NOT(ISNUMBER(H19)),"Revisar reserva",IF(H18&lt;0,"Caja negativa",IF(H19&lt;0,"Bajo reserva","Reserva cubierta"))))))</x:f>
        <x:v>Completar importes</x:v>
      </x:c>
      <x:c r="I20" s="28" t="str">
        <x:f>IF(NOT(ISNUMBER(I12)),"Revisar fecha",IF(COUNT(I15:I16)&lt;&gt;2,"Completar importes",IF(NOT(ISNUMBER(I18)),"Revisar saldo previo",IF(NOT(ISNUMBER(I19)),"Revisar reserva",IF(I18&lt;0,"Caja negativa",IF(I19&lt;0,"Bajo reserva","Reserva cubierta"))))))</x:f>
        <x:v>Completar importes</x:v>
      </x:c>
      <x:c r="J20" s="28" t="str">
        <x:f>IF(NOT(ISNUMBER(J12)),"Revisar fecha",IF(COUNT(J15:J16)&lt;&gt;2,"Completar importes",IF(NOT(ISNUMBER(J18)),"Revisar saldo previo",IF(NOT(ISNUMBER(J19)),"Revisar reserva",IF(J18&lt;0,"Caja negativa",IF(J19&lt;0,"Bajo reserva","Reserva cubierta"))))))</x:f>
        <x:v>Completar importes</x:v>
      </x:c>
      <x:c r="K20" s="28" t="str">
        <x:f>IF(NOT(ISNUMBER(K12)),"Revisar fecha",IF(COUNT(K15:K16)&lt;&gt;2,"Completar importes",IF(NOT(ISNUMBER(K18)),"Revisar saldo previo",IF(NOT(ISNUMBER(K19)),"Revisar reserva",IF(K18&lt;0,"Caja negativa",IF(K19&lt;0,"Bajo reserva","Reserva cubierta"))))))</x:f>
        <x:v>Completar importes</x:v>
      </x:c>
      <x:c r="L20" s="28" t="str">
        <x:f>IF(NOT(ISNUMBER(L12)),"Revisar fecha",IF(COUNT(L15:L16)&lt;&gt;2,"Completar importes",IF(NOT(ISNUMBER(L18)),"Revisar saldo previo",IF(NOT(ISNUMBER(L19)),"Revisar reserva",IF(L18&lt;0,"Caja negativa",IF(L19&lt;0,"Bajo reserva","Reserva cubierta"))))))</x:f>
        <x:v>Completar importes</x:v>
      </x:c>
      <x:c r="M20" s="28" t="str">
        <x:f>IF(NOT(ISNUMBER(M12)),"Revisar fecha",IF(COUNT(M15:M16)&lt;&gt;2,"Completar importes",IF(NOT(ISNUMBER(M18)),"Revisar saldo previo",IF(NOT(ISNUMBER(M19)),"Revisar reserva",IF(M18&lt;0,"Caja negativa",IF(M19&lt;0,"Bajo reserva","Reserva cubierta"))))))</x:f>
        <x:v>Completar importes</x:v>
      </x:c>
      <x:c r="N20" s="28" t="str">
        <x:f>IF(NOT(ISNUMBER(N12)),"Revisar fecha",IF(COUNT(N15:N16)&lt;&gt;2,"Completar importes",IF(NOT(ISNUMBER(N18)),"Revisar saldo previo",IF(NOT(ISNUMBER(N19)),"Revisar reserva",IF(N18&lt;0,"Caja negativa",IF(N19&lt;0,"Bajo reserva","Reserva cubierta"))))))</x:f>
        <x:v>Completar importes</x:v>
      </x:c>
    </x:row>
    <x:row r="21" ht="24" customHeight="1">
      <x:c r="A21" s="2"/>
      <x:c r="B21" s="2"/>
      <x:c r="C21" s="2"/>
      <x:c r="D21" s="2"/>
      <x:c r="E21" s="2"/>
      <x:c r="F21" s="2"/>
      <x:c r="G21" s="2"/>
      <x:c r="H21" s="2"/>
      <x:c r="I21" s="2"/>
      <x:c r="J21" s="2"/>
      <x:c r="K21" s="2"/>
      <x:c r="L21" s="2"/>
      <x:c r="M21" s="2"/>
      <x:c r="N21" s="2"/>
    </x:row>
    <x:row r="22" ht="24" customHeight="1">
      <x:c r="A22" s="9" t="str">
        <x:v>Entradas previstas (u. m.)</x:v>
      </x:c>
      <x:c r="B22" s="9"/>
      <x:c r="C22" s="9"/>
      <x:c r="D22" s="9"/>
      <x:c r="E22" s="9"/>
      <x:c r="F22" s="9"/>
      <x:c r="G22" s="9"/>
      <x:c r="H22" s="9"/>
      <x:c r="I22" s="9"/>
      <x:c r="J22" s="9"/>
      <x:c r="K22" s="9"/>
      <x:c r="L22" s="9"/>
      <x:c r="M22" s="9"/>
      <x:c r="N22" s="9"/>
    </x:row>
    <x:row r="23" ht="24" customHeight="1">
      <x:c r="A23" s="2" t="str">
        <x:v>Cobros de clientes</x:v>
      </x:c>
      <x:c r="B23" s="21" t="n">
        <x:v>900</x:v>
      </x:c>
      <x:c r="C23" s="21" t="n">
        <x:v>700</x:v>
      </x:c>
      <x:c r="D23" s="21" t="n">
        <x:v>600</x:v>
      </x:c>
      <x:c r="E23" s="21" t="n">
        <x:v>1400</x:v>
      </x:c>
      <x:c r="F23" s="21"/>
      <x:c r="G23" s="21"/>
      <x:c r="H23" s="21"/>
      <x:c r="I23" s="21"/>
      <x:c r="J23" s="21"/>
      <x:c r="K23" s="21"/>
      <x:c r="L23" s="21"/>
      <x:c r="M23" s="21"/>
      <x:c r="N23" s="21"/>
    </x:row>
    <x:row r="24" ht="24" customHeight="1">
      <x:c r="A24" s="2" t="str">
        <x:v>Anticipos de clientes</x:v>
      </x:c>
      <x:c r="B24" s="21" t="n">
        <x:v>0</x:v>
      </x:c>
      <x:c r="C24" s="21" t="n">
        <x:v>0</x:v>
      </x:c>
      <x:c r="D24" s="21" t="n">
        <x:v>0</x:v>
      </x:c>
      <x:c r="E24" s="21" t="n">
        <x:v>0</x:v>
      </x:c>
      <x:c r="F24" s="21"/>
      <x:c r="G24" s="21"/>
      <x:c r="H24" s="21"/>
      <x:c r="I24" s="21"/>
      <x:c r="J24" s="21"/>
      <x:c r="K24" s="21"/>
      <x:c r="L24" s="21"/>
      <x:c r="M24" s="21"/>
      <x:c r="N24" s="21"/>
    </x:row>
    <x:row r="25" ht="24" customHeight="1">
      <x:c r="A25" s="2" t="str">
        <x:v>Otras entradas operativas</x:v>
      </x:c>
      <x:c r="B25" s="21" t="n">
        <x:v>0</x:v>
      </x:c>
      <x:c r="C25" s="21" t="n">
        <x:v>0</x:v>
      </x:c>
      <x:c r="D25" s="21" t="n">
        <x:v>0</x:v>
      </x:c>
      <x:c r="E25" s="21" t="n">
        <x:v>0</x:v>
      </x:c>
      <x:c r="F25" s="21"/>
      <x:c r="G25" s="21"/>
      <x:c r="H25" s="21"/>
      <x:c r="I25" s="21"/>
      <x:c r="J25" s="21"/>
      <x:c r="K25" s="21"/>
      <x:c r="L25" s="21"/>
      <x:c r="M25" s="21"/>
      <x:c r="N25" s="21"/>
    </x:row>
    <x:row r="26" ht="24" customHeight="1">
      <x:c r="A26" s="2" t="str">
        <x:v>Préstamos desembolsados</x:v>
      </x:c>
      <x:c r="B26" s="21" t="n">
        <x:v>0</x:v>
      </x:c>
      <x:c r="C26" s="21" t="n">
        <x:v>0</x:v>
      </x:c>
      <x:c r="D26" s="21" t="n">
        <x:v>0</x:v>
      </x:c>
      <x:c r="E26" s="21" t="n">
        <x:v>0</x:v>
      </x:c>
      <x:c r="F26" s="21"/>
      <x:c r="G26" s="21"/>
      <x:c r="H26" s="21"/>
      <x:c r="I26" s="21"/>
      <x:c r="J26" s="21"/>
      <x:c r="K26" s="21"/>
      <x:c r="L26" s="21"/>
      <x:c r="M26" s="21"/>
      <x:c r="N26" s="21"/>
    </x:row>
    <x:row r="27" ht="24" customHeight="1">
      <x:c r="A27" s="2" t="str">
        <x:v>Aportes del propietario</x:v>
      </x:c>
      <x:c r="B27" s="21" t="n">
        <x:v>0</x:v>
      </x:c>
      <x:c r="C27" s="21" t="n">
        <x:v>0</x:v>
      </x:c>
      <x:c r="D27" s="21" t="n">
        <x:v>0</x:v>
      </x:c>
      <x:c r="E27" s="21" t="n">
        <x:v>0</x:v>
      </x:c>
      <x:c r="F27" s="21"/>
      <x:c r="G27" s="21"/>
      <x:c r="H27" s="21"/>
      <x:c r="I27" s="21"/>
      <x:c r="J27" s="21"/>
      <x:c r="K27" s="21"/>
      <x:c r="L27" s="21"/>
      <x:c r="M27" s="21"/>
      <x:c r="N27" s="21"/>
    </x:row>
    <x:row r="28" ht="24" customHeight="1">
      <x:c r="A28" s="26" t="str">
        <x:v>Total de entradas</x:v>
      </x:c>
      <x:c r="B28" s="27" t="n">
        <x:f>IF(COUNT(B23:B27)&lt;&gt;5,"n.a.",IF(MIN(B23:B27)&lt;0,"n.a.",SUM(B23:B27)))</x:f>
        <x:v>900</x:v>
      </x:c>
      <x:c r="C28" s="27" t="n">
        <x:f>IF(COUNT(C23:C27)&lt;&gt;5,"n.a.",IF(MIN(C23:C27)&lt;0,"n.a.",SUM(C23:C27)))</x:f>
        <x:v>700</x:v>
      </x:c>
      <x:c r="D28" s="27" t="n">
        <x:f>IF(COUNT(D23:D27)&lt;&gt;5,"n.a.",IF(MIN(D23:D27)&lt;0,"n.a.",SUM(D23:D27)))</x:f>
        <x:v>600</x:v>
      </x:c>
      <x:c r="E28" s="27" t="n">
        <x:f>IF(COUNT(E23:E27)&lt;&gt;5,"n.a.",IF(MIN(E23:E27)&lt;0,"n.a.",SUM(E23:E27)))</x:f>
        <x:v>1400</x:v>
      </x:c>
      <x:c r="F28" s="27" t="str">
        <x:f>IF(COUNT(F23:F27)&lt;&gt;5,"n.a.",IF(MIN(F23:F27)&lt;0,"n.a.",SUM(F23:F27)))</x:f>
        <x:v>n.a.</x:v>
      </x:c>
      <x:c r="G28" s="27" t="str">
        <x:f>IF(COUNT(G23:G27)&lt;&gt;5,"n.a.",IF(MIN(G23:G27)&lt;0,"n.a.",SUM(G23:G27)))</x:f>
        <x:v>n.a.</x:v>
      </x:c>
      <x:c r="H28" s="27" t="str">
        <x:f>IF(COUNT(H23:H27)&lt;&gt;5,"n.a.",IF(MIN(H23:H27)&lt;0,"n.a.",SUM(H23:H27)))</x:f>
        <x:v>n.a.</x:v>
      </x:c>
      <x:c r="I28" s="27" t="str">
        <x:f>IF(COUNT(I23:I27)&lt;&gt;5,"n.a.",IF(MIN(I23:I27)&lt;0,"n.a.",SUM(I23:I27)))</x:f>
        <x:v>n.a.</x:v>
      </x:c>
      <x:c r="J28" s="27" t="str">
        <x:f>IF(COUNT(J23:J27)&lt;&gt;5,"n.a.",IF(MIN(J23:J27)&lt;0,"n.a.",SUM(J23:J27)))</x:f>
        <x:v>n.a.</x:v>
      </x:c>
      <x:c r="K28" s="27" t="str">
        <x:f>IF(COUNT(K23:K27)&lt;&gt;5,"n.a.",IF(MIN(K23:K27)&lt;0,"n.a.",SUM(K23:K27)))</x:f>
        <x:v>n.a.</x:v>
      </x:c>
      <x:c r="L28" s="27" t="str">
        <x:f>IF(COUNT(L23:L27)&lt;&gt;5,"n.a.",IF(MIN(L23:L27)&lt;0,"n.a.",SUM(L23:L27)))</x:f>
        <x:v>n.a.</x:v>
      </x:c>
      <x:c r="M28" s="27" t="str">
        <x:f>IF(COUNT(M23:M27)&lt;&gt;5,"n.a.",IF(MIN(M23:M27)&lt;0,"n.a.",SUM(M23:M27)))</x:f>
        <x:v>n.a.</x:v>
      </x:c>
      <x:c r="N28" s="27" t="str">
        <x:f>IF(COUNT(N23:N27)&lt;&gt;5,"n.a.",IF(MIN(N23:N27)&lt;0,"n.a.",SUM(N23:N27)))</x:f>
        <x:v>n.a.</x:v>
      </x:c>
    </x:row>
    <x:row r="29" ht="24" customHeight="1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</x:row>
    <x:row r="30" ht="24" customHeight="1">
      <x:c r="A30" s="9" t="str">
        <x:v>Pagos previstos (u. m.)</x:v>
      </x:c>
      <x:c r="B30" s="9"/>
      <x:c r="C30" s="9"/>
      <x:c r="D30" s="9"/>
      <x:c r="E30" s="9"/>
      <x:c r="F30" s="9"/>
      <x:c r="G30" s="9"/>
      <x:c r="H30" s="9"/>
      <x:c r="I30" s="9"/>
      <x:c r="J30" s="9"/>
      <x:c r="K30" s="9"/>
      <x:c r="L30" s="9"/>
      <x:c r="M30" s="9"/>
      <x:c r="N30" s="9"/>
    </x:row>
    <x:row r="31" ht="24" customHeight="1">
      <x:c r="A31" s="2" t="str">
        <x:v>Proveedores y mercancía</x:v>
      </x:c>
      <x:c r="B31" s="21" t="n">
        <x:v>350</x:v>
      </x:c>
      <x:c r="C31" s="21" t="n">
        <x:v>700</x:v>
      </x:c>
      <x:c r="D31" s="21" t="n">
        <x:v>550</x:v>
      </x:c>
      <x:c r="E31" s="21" t="n">
        <x:v>350</x:v>
      </x:c>
      <x:c r="F31" s="21"/>
      <x:c r="G31" s="21"/>
      <x:c r="H31" s="21"/>
      <x:c r="I31" s="21"/>
      <x:c r="J31" s="21"/>
      <x:c r="K31" s="21"/>
      <x:c r="L31" s="21"/>
      <x:c r="M31" s="21"/>
      <x:c r="N31" s="21"/>
    </x:row>
    <x:row r="32" ht="24" customHeight="1">
      <x:c r="A32" s="2" t="str">
        <x:v>Personal</x:v>
      </x:c>
      <x:c r="B32" s="21" t="n">
        <x:v>150</x:v>
      </x:c>
      <x:c r="C32" s="21" t="n">
        <x:v>300</x:v>
      </x:c>
      <x:c r="D32" s="21" t="n">
        <x:v>250</x:v>
      </x:c>
      <x:c r="E32" s="21" t="n">
        <x:v>200</x:v>
      </x:c>
      <x:c r="F32" s="21"/>
      <x:c r="G32" s="21"/>
      <x:c r="H32" s="21"/>
      <x:c r="I32" s="21"/>
      <x:c r="J32" s="21"/>
      <x:c r="K32" s="21"/>
      <x:c r="L32" s="21"/>
      <x:c r="M32" s="21"/>
      <x:c r="N32" s="21"/>
    </x:row>
    <x:row r="33" ht="24" customHeight="1">
      <x:c r="A33" s="2" t="str">
        <x:v>Alquiler</x:v>
      </x:c>
      <x:c r="B33" s="21" t="n">
        <x:v>0</x:v>
      </x:c>
      <x:c r="C33" s="21" t="n">
        <x:v>100</x:v>
      </x:c>
      <x:c r="D33" s="21" t="n">
        <x:v>0</x:v>
      </x:c>
      <x:c r="E33" s="21" t="n">
        <x:v>0</x:v>
      </x:c>
      <x:c r="F33" s="21"/>
      <x:c r="G33" s="21"/>
      <x:c r="H33" s="21"/>
      <x:c r="I33" s="21"/>
      <x:c r="J33" s="21"/>
      <x:c r="K33" s="21"/>
      <x:c r="L33" s="21"/>
      <x:c r="M33" s="21"/>
      <x:c r="N33" s="21"/>
    </x:row>
    <x:row r="34" ht="24" customHeight="1">
      <x:c r="A34" s="2" t="str">
        <x:v>Servicios</x:v>
      </x:c>
      <x:c r="B34" s="21" t="n">
        <x:v>50</x:v>
      </x:c>
      <x:c r="C34" s="21" t="n">
        <x:v>50</x:v>
      </x:c>
      <x:c r="D34" s="21" t="n">
        <x:v>50</x:v>
      </x:c>
      <x:c r="E34" s="21" t="n">
        <x:v>50</x:v>
      </x:c>
      <x:c r="F34" s="21"/>
      <x:c r="G34" s="21"/>
      <x:c r="H34" s="21"/>
      <x:c r="I34" s="21"/>
      <x:c r="J34" s="21"/>
      <x:c r="K34" s="21"/>
      <x:c r="L34" s="21"/>
      <x:c r="M34" s="21"/>
      <x:c r="N34" s="21"/>
    </x:row>
    <x:row r="35" ht="24" customHeight="1">
      <x:c r="A35" s="2" t="str">
        <x:v>Impuestos y obligaciones</x:v>
      </x:c>
      <x:c r="B35" s="21" t="n">
        <x:v>0</x:v>
      </x:c>
      <x:c r="C35" s="21" t="n">
        <x:v>0</x:v>
      </x:c>
      <x:c r="D35" s="21" t="n">
        <x:v>200</x:v>
      </x:c>
      <x:c r="E35" s="21" t="n">
        <x:v>0</x:v>
      </x:c>
      <x:c r="F35" s="21"/>
      <x:c r="G35" s="21"/>
      <x:c r="H35" s="21"/>
      <x:c r="I35" s="21"/>
      <x:c r="J35" s="21"/>
      <x:c r="K35" s="21"/>
      <x:c r="L35" s="21"/>
      <x:c r="M35" s="21"/>
      <x:c r="N35" s="21"/>
    </x:row>
    <x:row r="36" ht="24" customHeight="1">
      <x:c r="A36" s="2" t="str">
        <x:v>Deuda: devolución de capital</x:v>
      </x:c>
      <x:c r="B36" s="21" t="n">
        <x:v>0</x:v>
      </x:c>
      <x:c r="C36" s="21" t="n">
        <x:v>0</x:v>
      </x:c>
      <x:c r="D36" s="21" t="n">
        <x:v>100</x:v>
      </x:c>
      <x:c r="E36" s="21" t="n">
        <x:v>0</x:v>
      </x:c>
      <x:c r="F36" s="21"/>
      <x:c r="G36" s="21"/>
      <x:c r="H36" s="21"/>
      <x:c r="I36" s="21"/>
      <x:c r="J36" s="21"/>
      <x:c r="K36" s="21"/>
      <x:c r="L36" s="21"/>
      <x:c r="M36" s="21"/>
      <x:c r="N36" s="21"/>
    </x:row>
    <x:row r="37" ht="24" customHeight="1">
      <x:c r="A37" s="2" t="str">
        <x:v>Intereses y comisiones</x:v>
      </x:c>
      <x:c r="B37" s="21" t="n">
        <x:v>0</x:v>
      </x:c>
      <x:c r="C37" s="21" t="n">
        <x:v>0</x:v>
      </x:c>
      <x:c r="D37" s="21" t="n">
        <x:v>20</x:v>
      </x:c>
      <x:c r="E37" s="21" t="n">
        <x:v>0</x:v>
      </x:c>
      <x:c r="F37" s="21"/>
      <x:c r="G37" s="21"/>
      <x:c r="H37" s="21"/>
      <x:c r="I37" s="21"/>
      <x:c r="J37" s="21"/>
      <x:c r="K37" s="21"/>
      <x:c r="L37" s="21"/>
      <x:c r="M37" s="21"/>
      <x:c r="N37" s="21"/>
    </x:row>
    <x:row r="38" ht="24" customHeight="1">
      <x:c r="A38" s="2" t="str">
        <x:v>Equipos e inversiones</x:v>
      </x:c>
      <x:c r="B38" s="21" t="n">
        <x:v>0</x:v>
      </x:c>
      <x:c r="C38" s="21" t="n">
        <x:v>0</x:v>
      </x:c>
      <x:c r="D38" s="21" t="n">
        <x:v>0</x:v>
      </x:c>
      <x:c r="E38" s="21" t="n">
        <x:v>0</x:v>
      </x:c>
      <x:c r="F38" s="21"/>
      <x:c r="G38" s="21"/>
      <x:c r="H38" s="21"/>
      <x:c r="I38" s="21"/>
      <x:c r="J38" s="21"/>
      <x:c r="K38" s="21"/>
      <x:c r="L38" s="21"/>
      <x:c r="M38" s="21"/>
      <x:c r="N38" s="21"/>
    </x:row>
    <x:row r="39" ht="24" customHeight="1">
      <x:c r="A39" s="2" t="str">
        <x:v>Retiros del propietario</x:v>
      </x:c>
      <x:c r="B39" s="21" t="n">
        <x:v>0</x:v>
      </x:c>
      <x:c r="C39" s="21" t="n">
        <x:v>0</x:v>
      </x:c>
      <x:c r="D39" s="21" t="n">
        <x:v>0</x:v>
      </x:c>
      <x:c r="E39" s="21" t="n">
        <x:v>50</x:v>
      </x:c>
      <x:c r="F39" s="21"/>
      <x:c r="G39" s="21"/>
      <x:c r="H39" s="21"/>
      <x:c r="I39" s="21"/>
      <x:c r="J39" s="21"/>
      <x:c r="K39" s="21"/>
      <x:c r="L39" s="21"/>
      <x:c r="M39" s="21"/>
      <x:c r="N39" s="21"/>
    </x:row>
    <x:row r="40" ht="24" customHeight="1">
      <x:c r="A40" s="2" t="str">
        <x:v>Otros pagos</x:v>
      </x:c>
      <x:c r="B40" s="21" t="n">
        <x:v>50</x:v>
      </x:c>
      <x:c r="C40" s="21" t="n">
        <x:v>50</x:v>
      </x:c>
      <x:c r="D40" s="21" t="n">
        <x:v>30</x:v>
      </x:c>
      <x:c r="E40" s="21" t="n">
        <x:v>50</x:v>
      </x:c>
      <x:c r="F40" s="21"/>
      <x:c r="G40" s="21"/>
      <x:c r="H40" s="21"/>
      <x:c r="I40" s="21"/>
      <x:c r="J40" s="21"/>
      <x:c r="K40" s="21"/>
      <x:c r="L40" s="21"/>
      <x:c r="M40" s="21"/>
      <x:c r="N40" s="21"/>
    </x:row>
    <x:row r="41" ht="24" customHeight="1">
      <x:c r="A41" s="26" t="str">
        <x:v>Total de pagos</x:v>
      </x:c>
      <x:c r="B41" s="27" t="n">
        <x:f>IF(COUNT(B31:B40)&lt;&gt;10,"n.a.",IF(MIN(B31:B40)&lt;0,"n.a.",SUM(B31:B40)))</x:f>
        <x:v>600</x:v>
      </x:c>
      <x:c r="C41" s="27" t="n">
        <x:f>IF(COUNT(C31:C40)&lt;&gt;10,"n.a.",IF(MIN(C31:C40)&lt;0,"n.a.",SUM(C31:C40)))</x:f>
        <x:v>1200</x:v>
      </x:c>
      <x:c r="D41" s="27" t="n">
        <x:f>IF(COUNT(D31:D40)&lt;&gt;10,"n.a.",IF(MIN(D31:D40)&lt;0,"n.a.",SUM(D31:D40)))</x:f>
        <x:v>1200</x:v>
      </x:c>
      <x:c r="E41" s="27" t="n">
        <x:f>IF(COUNT(E31:E40)&lt;&gt;10,"n.a.",IF(MIN(E31:E40)&lt;0,"n.a.",SUM(E31:E40)))</x:f>
        <x:v>700</x:v>
      </x:c>
      <x:c r="F41" s="27" t="str">
        <x:f>IF(COUNT(F31:F40)&lt;&gt;10,"n.a.",IF(MIN(F31:F40)&lt;0,"n.a.",SUM(F31:F40)))</x:f>
        <x:v>n.a.</x:v>
      </x:c>
      <x:c r="G41" s="27" t="str">
        <x:f>IF(COUNT(G31:G40)&lt;&gt;10,"n.a.",IF(MIN(G31:G40)&lt;0,"n.a.",SUM(G31:G40)))</x:f>
        <x:v>n.a.</x:v>
      </x:c>
      <x:c r="H41" s="27" t="str">
        <x:f>IF(COUNT(H31:H40)&lt;&gt;10,"n.a.",IF(MIN(H31:H40)&lt;0,"n.a.",SUM(H31:H40)))</x:f>
        <x:v>n.a.</x:v>
      </x:c>
      <x:c r="I41" s="27" t="str">
        <x:f>IF(COUNT(I31:I40)&lt;&gt;10,"n.a.",IF(MIN(I31:I40)&lt;0,"n.a.",SUM(I31:I40)))</x:f>
        <x:v>n.a.</x:v>
      </x:c>
      <x:c r="J41" s="27" t="str">
        <x:f>IF(COUNT(J31:J40)&lt;&gt;10,"n.a.",IF(MIN(J31:J40)&lt;0,"n.a.",SUM(J31:J40)))</x:f>
        <x:v>n.a.</x:v>
      </x:c>
      <x:c r="K41" s="27" t="str">
        <x:f>IF(COUNT(K31:K40)&lt;&gt;10,"n.a.",IF(MIN(K31:K40)&lt;0,"n.a.",SUM(K31:K40)))</x:f>
        <x:v>n.a.</x:v>
      </x:c>
      <x:c r="L41" s="27" t="str">
        <x:f>IF(COUNT(L31:L40)&lt;&gt;10,"n.a.",IF(MIN(L31:L40)&lt;0,"n.a.",SUM(L31:L40)))</x:f>
        <x:v>n.a.</x:v>
      </x:c>
      <x:c r="M41" s="27" t="str">
        <x:f>IF(COUNT(M31:M40)&lt;&gt;10,"n.a.",IF(MIN(M31:M40)&lt;0,"n.a.",SUM(M31:M40)))</x:f>
        <x:v>n.a.</x:v>
      </x:c>
      <x:c r="N41" s="27" t="str">
        <x:f>IF(COUNT(N31:N40)&lt;&gt;10,"n.a.",IF(MIN(N31:N40)&lt;0,"n.a.",SUM(N31:N40)))</x:f>
        <x:v>n.a.</x:v>
      </x:c>
    </x:row>
    <x:row r="42" ht="24" customHeight="1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</x:row>
    <x:row r="43" ht="24" customHeight="1">
      <x:c r="A43" s="2" t="str">
        <x:v>Reserva mínima de la semana</x:v>
      </x:c>
      <x:c r="B43" s="21" t="n">
        <x:v>400</x:v>
      </x:c>
      <x:c r="C43" s="21" t="n">
        <x:v>400</x:v>
      </x:c>
      <x:c r="D43" s="21" t="n">
        <x:v>400</x:v>
      </x:c>
      <x:c r="E43" s="21" t="n">
        <x:v>400</x:v>
      </x:c>
      <x:c r="F43" s="21"/>
      <x:c r="G43" s="21"/>
      <x:c r="H43" s="21"/>
      <x:c r="I43" s="21"/>
      <x:c r="J43" s="21"/>
      <x:c r="K43" s="21"/>
      <x:c r="L43" s="21"/>
      <x:c r="M43" s="21"/>
      <x:c r="N43" s="21"/>
    </x:row>
    <x:row r="44" ht="43" customHeight="1">
      <x:c r="A44" s="33" t="str">
        <x:v>Supuestos y fechas por confirmar</x:v>
      </x:c>
      <x:c r="B44" s="32" t="str">
        <x:v>Ejemplo ficticio. Sustituir.</x:v>
      </x:c>
      <x:c r="C44" s="32" t="str">
        <x:v>Ejemplo ficticio. Sustituir.</x:v>
      </x:c>
      <x:c r="D44" s="32" t="str">
        <x:v>Ejemplo ficticio. Sustituir.</x:v>
      </x:c>
      <x:c r="E44" s="32" t="str">
        <x:v>Ejemplo ficticio. Sustituir.</x:v>
      </x:c>
      <x:c r="F44" s="32"/>
      <x:c r="G44" s="32"/>
      <x:c r="H44" s="32"/>
      <x:c r="I44" s="32"/>
      <x:c r="J44" s="32"/>
      <x:c r="K44" s="32"/>
      <x:c r="L44" s="32"/>
      <x:c r="M44" s="32"/>
      <x:c r="N44" s="32"/>
    </x:row>
    <x:row r="45" ht="24" customHeight="1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  <x:c r="M45" s="2"/>
      <x:c r="N45" s="2"/>
    </x:row>
    <x:row r="46" ht="24" customHeight="1">
      <x:c r="A46" s="9" t="str">
        <x:v>Cómo completar y actualizar</x:v>
      </x:c>
      <x:c r="B46" s="9"/>
      <x:c r="C46" s="9"/>
      <x:c r="D46" s="9"/>
      <x:c r="E46" s="9"/>
      <x:c r="F46" s="9"/>
      <x:c r="G46" s="9"/>
      <x:c r="H46" s="9"/>
      <x:c r="I46" s="9"/>
      <x:c r="J46" s="9"/>
      <x:c r="K46" s="9"/>
      <x:c r="L46" s="9"/>
      <x:c r="M46" s="9"/>
      <x:c r="N46" s="9"/>
    </x:row>
    <x:row r="47" ht="24" customHeight="1">
      <x:c r="A47" s="2" t="str">
        <x:v>1. Edita solo las celdas amarillas. Introduce un lunes y saldo conciliado anterior a esa semana, en una sola moneda.</x:v>
      </x:c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  <x:c r="M47" s="2"/>
      <x:c r="N47" s="2"/>
    </x:row>
    <x:row r="48" ht="24" customHeight="1">
      <x:c r="A48" s="2" t="str">
        <x:v>2. Registra dinero en la semana en que esperas cobrar o pagar. Introduce 0 cuando no exista ese movimiento.</x:v>
      </x:c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  <x:c r="M48" s="2"/>
      <x:c r="N48" s="2"/>
    </x:row>
    <x:row r="49" ht="24" customHeight="1">
      <x:c r="A49" s="2" t="str">
        <x:v>3. Usa importes positivos en entradas y pagos. No dupliques anticipos al cobrar el resto, ni transferencias entre cuentas propias.</x:v>
      </x:c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</x:row>
    <x:row r="50" ht="24" customHeight="1">
      <x:c r="A50" s="2" t="str">
        <x:v>4. Conserva el detalle de vencimientos y evidencias. No cuentes financiación solicitada como dinero confirmado.</x:v>
      </x:c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</x:row>
    <x:row r="51" ht="24" customHeight="1">
      <x:c r="A51" s="2" t="str">
        <x:v>5. Para renovar el horizonte, archiva la versión anterior y concilia la semana cerrada. Trabaja en una copia nueva.</x:v>
      </x:c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</x:row>
    <x:row r="52" ht="24" customHeight="1">
      <x:c r="A52" s="2" t="str">
        <x:v>6. En la copia, mueve SOLO valores de C:N a B:M en filas 23:27, 31:40 y 43:44. Vacía esos datos de N y completa la nueva semana.</x:v>
      </x:c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</x:row>
    <x:row r="53" ht="24" customHeight="1">
      <x:c r="A53" s="2" t="str">
        <x:v>7. Avanza B4 siete días y coloca en I4 el cierre REAL conciliado. No muevas fórmulas ni cambies solo las fechas.</x:v>
      </x:c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</x:row>
    <x:row r="54" ht="24" customHeight="1">
      <x:c r="A54" s="2" t="str">
        <x:v>Amarillo = entrada editable. Gris = cálculo. Un guion numérico representa cero. No hay macros ni conexión bancaria.</x:v>
      </x:c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</x:row>
    <x:row r="55" ht="24" customHeight="1">
      <x:c r="A55" s="2" t="str">
        <x:v>Fuente de cifras: ejemplo hipotético de Somos Emprendedores; desglose ilustrativo. La reserva de 400 no es una recomendación.</x:v>
      </x:c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</x:row>
    <x:row r="56" ht="24" customHeight="1">
      <x:c r="A56" s="2" t="str">
        <x:v>https://somosemprendedores.com/flujo-caja-13-semanas-ejemplo.html</x:v>
      </x:c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</x:row>
  </x:sheetData>
  <x:conditionalFormatting sqref="B8:B10">
    <x:cfRule type="containsText" dxfId="0" priority="1" operator="containsText" text="n.a."/>
  </x:conditionalFormatting>
  <x:conditionalFormatting sqref="B14:N19">
    <x:cfRule type="containsText" dxfId="1" priority="2" operator="containsText" text="n.a."/>
  </x:conditionalFormatting>
  <x:conditionalFormatting sqref="B28:N28">
    <x:cfRule type="containsText" dxfId="2" priority="3" operator="containsText" text="n.a."/>
  </x:conditionalFormatting>
  <x:conditionalFormatting sqref="B41:N41">
    <x:cfRule type="containsText" dxfId="3" priority="4" operator="containsText" text="n.a."/>
  </x:conditionalFormatting>
  <x:conditionalFormatting sqref="B18:N19">
    <x:cfRule type="cellIs" dxfId="4" priority="5" operator="lessThan">
      <x:formula>0</x:formula>
    </x:cfRule>
  </x:conditionalFormatting>
  <x:conditionalFormatting sqref="B20:N20">
    <x:cfRule type="notContainsText" dxfId="5" priority="6" text="Reserva cubierta"/>
  </x:conditionalFormatting>
  <x:dataValidations count="3">
    <x:dataValidation type="decimal" operator="greaterThanOrEqual" sqref="B23:N27">
      <x:formula1>0</x:formula1>
    </x:dataValidation>
    <x:dataValidation type="decimal" operator="greaterThanOrEqual" sqref="B31:N40">
      <x:formula1>0</x:formula1>
    </x:dataValidation>
    <x:dataValidation type="decimal" operator="greaterThanOrEqual" sqref="B43:N43">
      <x:formula1>0</x:formula1>
    </x:dataValidation>
  </x:dataValidations>
  <x:pageMargins left="0.7" right="0.7" top="0.75" bottom="0.75" header="0.3" footer="0.3"/>
</x:worksheet>
</file>